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715" activeTab="4"/>
  </bookViews>
  <sheets>
    <sheet name="Додаток 1" sheetId="1" r:id="rId1"/>
    <sheet name="Додаток 2" sheetId="2" r:id="rId2"/>
    <sheet name="Додаток 3 " sheetId="3" r:id="rId3"/>
    <sheet name="Додаток 3.1 заг" sheetId="4" r:id="rId4"/>
    <sheet name="Додаток 3.2 спец" sheetId="5" r:id="rId5"/>
  </sheets>
  <definedNames>
    <definedName name="Z_7527418A_A66E_4095_9C86_7BCA8FE73660_.wvu.PrintArea" localSheetId="0" hidden="1">'Додаток 1'!$A$1:$E$30</definedName>
    <definedName name="Z_7527418A_A66E_4095_9C86_7BCA8FE73660_.wvu.PrintArea" localSheetId="1" hidden="1">'Додаток 2'!$A$1:$E$25</definedName>
    <definedName name="Z_7527418A_A66E_4095_9C86_7BCA8FE73660_.wvu.PrintArea" localSheetId="2" hidden="1">'Додаток 3 '!$A$1:$F$23</definedName>
    <definedName name="Z_7527418A_A66E_4095_9C86_7BCA8FE73660_.wvu.PrintTitles" localSheetId="2" hidden="1">'Додаток 3 '!$5:$5</definedName>
    <definedName name="Z_FDB12678_13E7_4737_AE1F_A133BBBA8508_.wvu.PrintArea" localSheetId="0" hidden="1">'Додаток 1'!$A$1:$E$30</definedName>
    <definedName name="Z_FDB12678_13E7_4737_AE1F_A133BBBA8508_.wvu.PrintArea" localSheetId="1" hidden="1">'Додаток 2'!$A$1:$E$25</definedName>
    <definedName name="Z_FDB12678_13E7_4737_AE1F_A133BBBA8508_.wvu.PrintArea" localSheetId="2" hidden="1">'Додаток 3 '!$A$1:$F$23</definedName>
    <definedName name="Z_FDB12678_13E7_4737_AE1F_A133BBBA8508_.wvu.PrintTitles" localSheetId="2" hidden="1">'Додаток 3 '!$5:$5</definedName>
    <definedName name="_xlnm.Print_Titles" localSheetId="2">'Додаток 3 '!$5:$5</definedName>
    <definedName name="_xlnm.Print_Titles" localSheetId="3">'Додаток 3.1 заг'!$5:$5</definedName>
    <definedName name="_xlnm.Print_Titles" localSheetId="4">'Додаток 3.2 спец'!$5:$5</definedName>
    <definedName name="_xlnm.Print_Area" localSheetId="0">'Додаток 1'!$A$1:$E$30</definedName>
    <definedName name="_xlnm.Print_Area" localSheetId="1">'Додаток 2'!$A$1:$E$25</definedName>
    <definedName name="_xlnm.Print_Area" localSheetId="2">'Додаток 3 '!$A$1:$F$23</definedName>
    <definedName name="_xlnm.Print_Area" localSheetId="3">'Додаток 3.1 заг'!$A$1:$F$22</definedName>
    <definedName name="_xlnm.Print_Area" localSheetId="4">'Додаток 3.2 спец'!$A$1:$F$23</definedName>
  </definedNames>
  <calcPr fullCalcOnLoad="1"/>
</workbook>
</file>

<file path=xl/sharedStrings.xml><?xml version="1.0" encoding="utf-8"?>
<sst xmlns="http://schemas.openxmlformats.org/spreadsheetml/2006/main" count="171" uniqueCount="71">
  <si>
    <t>Показник</t>
  </si>
  <si>
    <r>
      <t>2019 рік</t>
    </r>
    <r>
      <rPr>
        <sz val="14"/>
        <rFont val="Arial Cyr"/>
        <family val="0"/>
      </rPr>
      <t>¹</t>
    </r>
  </si>
  <si>
    <r>
      <t>2020 рік</t>
    </r>
    <r>
      <rPr>
        <sz val="14"/>
        <rFont val="Arial Cyr"/>
        <family val="0"/>
      </rPr>
      <t>²</t>
    </r>
  </si>
  <si>
    <r>
      <t>2021 рік</t>
    </r>
    <r>
      <rPr>
        <sz val="14"/>
        <rFont val="Arial Cyr"/>
        <family val="0"/>
      </rPr>
      <t>³</t>
    </r>
  </si>
  <si>
    <r>
      <t>2022 рік</t>
    </r>
    <r>
      <rPr>
        <sz val="14"/>
        <rFont val="Arial Cyr"/>
        <family val="0"/>
      </rPr>
      <t>³</t>
    </r>
  </si>
  <si>
    <t>грн.</t>
  </si>
  <si>
    <t>Загальний фонд</t>
  </si>
  <si>
    <t>Доходи (з трансфертами)</t>
  </si>
  <si>
    <t>Видатки (з трансфертами)</t>
  </si>
  <si>
    <t>Кредитування усього, у тому числі:</t>
  </si>
  <si>
    <t>- надання кредитів з бюджету</t>
  </si>
  <si>
    <t>- повернення кредитів з бюджету</t>
  </si>
  <si>
    <t>Спеціальний фонд</t>
  </si>
  <si>
    <t>Разом</t>
  </si>
  <si>
    <t>Додаток 1</t>
  </si>
  <si>
    <t>¹- показники, визначені в рішенні про місцевий бюджет на 2019 рік, з врахуванням внесених змін до нього</t>
  </si>
  <si>
    <t>²- показники, визначені в проекті рішення про місцевий бюджет на 2020 рік</t>
  </si>
  <si>
    <t>³- індикативні прогнозні показники місцевого бюджету на 2021-2022 роки</t>
  </si>
  <si>
    <t>Додаток 2</t>
  </si>
  <si>
    <t>Загальний обсяг доходів, усього у тому числі:</t>
  </si>
  <si>
    <t>податкові надходження, усього з них:</t>
  </si>
  <si>
    <t>міжбюджетні трансферти, усього з них:</t>
  </si>
  <si>
    <t>неподаткові надходження, усього з них:</t>
  </si>
  <si>
    <t>інші доходи</t>
  </si>
  <si>
    <t>Додаток 3</t>
  </si>
  <si>
    <t>Код відомчої класифікації</t>
  </si>
  <si>
    <t>Х</t>
  </si>
  <si>
    <t>Усього</t>
  </si>
  <si>
    <t>Кредитування</t>
  </si>
  <si>
    <t>РАЗОМ</t>
  </si>
  <si>
    <t>загальний фонд</t>
  </si>
  <si>
    <t>спеціальний фонд</t>
  </si>
  <si>
    <t>0100000</t>
  </si>
  <si>
    <t>0200000</t>
  </si>
  <si>
    <t>0600000</t>
  </si>
  <si>
    <t>0700000</t>
  </si>
  <si>
    <t>0800000</t>
  </si>
  <si>
    <t>0900000</t>
  </si>
  <si>
    <t>1000000</t>
  </si>
  <si>
    <t>3700000</t>
  </si>
  <si>
    <t>2400000</t>
  </si>
  <si>
    <t>базова дотація</t>
  </si>
  <si>
    <t>субвенції</t>
  </si>
  <si>
    <t>власні надходження бюджетних установ</t>
  </si>
  <si>
    <t>податок та збір на доходи фізичних осіб</t>
  </si>
  <si>
    <t>всього надходжень (без трансфертів)</t>
  </si>
  <si>
    <t>Фінансування (дефіцит "-"/ профіцит"+")</t>
  </si>
  <si>
    <r>
      <t>2019 рік</t>
    </r>
    <r>
      <rPr>
        <sz val="16"/>
        <rFont val="Arial Cyr"/>
        <family val="0"/>
      </rPr>
      <t>¹</t>
    </r>
  </si>
  <si>
    <r>
      <t>2020 рік</t>
    </r>
    <r>
      <rPr>
        <sz val="16"/>
        <rFont val="Arial Cyr"/>
        <family val="0"/>
      </rPr>
      <t>²</t>
    </r>
  </si>
  <si>
    <r>
      <t>2021 рік</t>
    </r>
    <r>
      <rPr>
        <sz val="16"/>
        <rFont val="Arial Cyr"/>
        <family val="0"/>
      </rPr>
      <t>³</t>
    </r>
  </si>
  <si>
    <r>
      <t>2022 рік</t>
    </r>
    <r>
      <rPr>
        <sz val="16"/>
        <rFont val="Arial Cyr"/>
        <family val="0"/>
      </rPr>
      <t>³</t>
    </r>
  </si>
  <si>
    <t>2019 рік¹</t>
  </si>
  <si>
    <t>2020 рік²</t>
  </si>
  <si>
    <t>2021 рік³</t>
  </si>
  <si>
    <t>2022 рік³</t>
  </si>
  <si>
    <t>Додаток 3.1</t>
  </si>
  <si>
    <t>Додаток 3.2</t>
  </si>
  <si>
    <t>Видатки на надання кредитів головних розпорядників коштів районного бюджету на 2019-2022 роки</t>
  </si>
  <si>
    <t>Ужгородська районна рада</t>
  </si>
  <si>
    <t>Ужгородська районна державна адміністрація</t>
  </si>
  <si>
    <t>Відділ освіти Ужгородської райдержадміністрації</t>
  </si>
  <si>
    <t>Відділ охорони здоров'я Ужгородської райдержадміністрації</t>
  </si>
  <si>
    <t>Управління соціального захисту населення Ужгородської райдержадміністрації</t>
  </si>
  <si>
    <t>Служба у справах дітей Ужгородської райдержадміністрації</t>
  </si>
  <si>
    <t>Відділ культури, молоді та спорту Ужгородської райдержадміністрації</t>
  </si>
  <si>
    <t>Відділ агропромислового розвитку Ужгородської райдержадміністрації</t>
  </si>
  <si>
    <t>Фінансове управління Ужгородської райдержадміністрації ( в частиині міжбюджетних трансфертів, резервного фонду)</t>
  </si>
  <si>
    <t>дотації</t>
  </si>
  <si>
    <t>Доходи районного бюджету на 2019-2022 роки</t>
  </si>
  <si>
    <t>Основні показники районного бюджету на 2019-2022 роки</t>
  </si>
  <si>
    <t>Найменування головного розпорядника коштів районного бюджету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</si>
</sst>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_₴_-;\-* #,##0\ _₴_-;_-* &quot;-&quot;\ _₴_-;_-@_-"/>
    <numFmt numFmtId="175" formatCode="_-* #,##0.00\ _₴_-;\-* #,##0.00\ _₴_-;_-* &quot;-&quot;??\ _₴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"/>
    <numFmt numFmtId="185" formatCode="#,##0.0"/>
    <numFmt numFmtId="186" formatCode="0.0%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9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185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49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3" fontId="49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Zeros="0" zoomScalePageLayoutView="0" workbookViewId="0" topLeftCell="A1">
      <selection activeCell="D24" sqref="D24"/>
    </sheetView>
  </sheetViews>
  <sheetFormatPr defaultColWidth="9.00390625" defaultRowHeight="12.75"/>
  <cols>
    <col min="1" max="1" width="61.25390625" style="1" customWidth="1"/>
    <col min="2" max="2" width="27.00390625" style="1" customWidth="1"/>
    <col min="3" max="3" width="24.75390625" style="1" customWidth="1"/>
    <col min="4" max="4" width="28.25390625" style="1" customWidth="1"/>
    <col min="5" max="5" width="25.00390625" style="1" customWidth="1"/>
    <col min="6" max="16384" width="9.125" style="1" customWidth="1"/>
  </cols>
  <sheetData>
    <row r="1" spans="4:5" ht="18.75">
      <c r="D1" s="51" t="s">
        <v>14</v>
      </c>
      <c r="E1" s="51"/>
    </row>
    <row r="2" ht="4.5" customHeight="1"/>
    <row r="3" spans="1:5" ht="20.25">
      <c r="A3" s="54" t="s">
        <v>69</v>
      </c>
      <c r="B3" s="54"/>
      <c r="C3" s="54"/>
      <c r="D3" s="54"/>
      <c r="E3" s="54"/>
    </row>
    <row r="4" ht="18.75">
      <c r="E4" s="2" t="s">
        <v>5</v>
      </c>
    </row>
    <row r="5" spans="1:5" ht="18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8.75">
      <c r="A6" s="55" t="s">
        <v>6</v>
      </c>
      <c r="B6" s="55"/>
      <c r="C6" s="55"/>
      <c r="D6" s="55"/>
      <c r="E6" s="55"/>
    </row>
    <row r="7" spans="1:5" ht="21.75" customHeight="1">
      <c r="A7" s="18" t="s">
        <v>7</v>
      </c>
      <c r="B7" s="49">
        <v>587455516</v>
      </c>
      <c r="C7" s="49">
        <v>378277900</v>
      </c>
      <c r="D7" s="49">
        <v>387855051</v>
      </c>
      <c r="E7" s="49">
        <v>408411369</v>
      </c>
    </row>
    <row r="8" spans="1:5" ht="21.75" customHeight="1">
      <c r="A8" s="18" t="s">
        <v>8</v>
      </c>
      <c r="B8" s="49">
        <v>555616770</v>
      </c>
      <c r="C8" s="49">
        <v>363442900</v>
      </c>
      <c r="D8" s="49">
        <f>'Додаток 3.1 заг'!E15</f>
        <v>372967206.2</v>
      </c>
      <c r="E8" s="49">
        <v>392734469</v>
      </c>
    </row>
    <row r="9" spans="1:5" ht="21.75" customHeight="1">
      <c r="A9" s="18" t="s">
        <v>9</v>
      </c>
      <c r="B9" s="49">
        <f>SUM(B10:B11)</f>
        <v>2000000</v>
      </c>
      <c r="C9" s="49">
        <f>SUM(C10:C11)</f>
        <v>750000</v>
      </c>
      <c r="D9" s="49">
        <f>SUM(D10:D11)</f>
        <v>0</v>
      </c>
      <c r="E9" s="49">
        <f>SUM(E10:E11)</f>
        <v>0</v>
      </c>
    </row>
    <row r="10" spans="1:5" ht="21.75" customHeight="1">
      <c r="A10" s="31" t="s">
        <v>10</v>
      </c>
      <c r="B10" s="49">
        <v>2000000</v>
      </c>
      <c r="C10" s="49">
        <v>750000</v>
      </c>
      <c r="D10" s="49"/>
      <c r="E10" s="49"/>
    </row>
    <row r="11" spans="1:5" ht="21.75" customHeight="1">
      <c r="A11" s="31" t="s">
        <v>11</v>
      </c>
      <c r="B11" s="49"/>
      <c r="C11" s="49"/>
      <c r="D11" s="49"/>
      <c r="E11" s="49"/>
    </row>
    <row r="12" spans="1:5" ht="21.75" customHeight="1">
      <c r="A12" s="18" t="s">
        <v>46</v>
      </c>
      <c r="B12" s="49">
        <f>B7-B8-B9</f>
        <v>29838746</v>
      </c>
      <c r="C12" s="49">
        <f>C7-C8-C9</f>
        <v>14085000</v>
      </c>
      <c r="D12" s="49">
        <f>D7-D8-D9</f>
        <v>14887844.800000012</v>
      </c>
      <c r="E12" s="49">
        <f>E7-E8-E9</f>
        <v>15676900</v>
      </c>
    </row>
    <row r="13" spans="1:5" ht="18.75">
      <c r="A13" s="56" t="s">
        <v>12</v>
      </c>
      <c r="B13" s="56"/>
      <c r="C13" s="56"/>
      <c r="D13" s="56"/>
      <c r="E13" s="56"/>
    </row>
    <row r="14" spans="1:5" ht="21.75" customHeight="1">
      <c r="A14" s="18" t="s">
        <v>7</v>
      </c>
      <c r="B14" s="49">
        <v>33417244</v>
      </c>
      <c r="C14" s="49">
        <v>1704500</v>
      </c>
      <c r="D14" s="49">
        <v>1801657</v>
      </c>
      <c r="E14" s="49">
        <v>1897145</v>
      </c>
    </row>
    <row r="15" spans="1:5" ht="21.75" customHeight="1">
      <c r="A15" s="18" t="s">
        <v>8</v>
      </c>
      <c r="B15" s="49">
        <v>102806255</v>
      </c>
      <c r="C15" s="49">
        <v>15789500</v>
      </c>
      <c r="D15" s="49">
        <f>'Додаток 3.2 спец'!E15</f>
        <v>16689501.5</v>
      </c>
      <c r="E15" s="49">
        <f>'Додаток 3.2 спец'!F15</f>
        <v>17574045.079499997</v>
      </c>
    </row>
    <row r="16" spans="1:5" ht="21.75" customHeight="1">
      <c r="A16" s="18" t="s">
        <v>9</v>
      </c>
      <c r="B16" s="49">
        <f>SUM(B17:B18)</f>
        <v>24852</v>
      </c>
      <c r="C16" s="49">
        <f>SUM(C17:C18)</f>
        <v>0</v>
      </c>
      <c r="D16" s="49">
        <f>SUM(D17:D18)</f>
        <v>0</v>
      </c>
      <c r="E16" s="49">
        <f>SUM(E17:E18)</f>
        <v>0</v>
      </c>
    </row>
    <row r="17" spans="1:5" ht="21.75" customHeight="1">
      <c r="A17" s="31" t="s">
        <v>10</v>
      </c>
      <c r="B17" s="49">
        <v>974852</v>
      </c>
      <c r="C17" s="49">
        <v>1200000</v>
      </c>
      <c r="D17" s="49"/>
      <c r="E17" s="49"/>
    </row>
    <row r="18" spans="1:5" ht="21.75" customHeight="1">
      <c r="A18" s="31" t="s">
        <v>11</v>
      </c>
      <c r="B18" s="49">
        <v>-950000</v>
      </c>
      <c r="C18" s="49">
        <v>-1200000</v>
      </c>
      <c r="D18" s="49"/>
      <c r="E18" s="49"/>
    </row>
    <row r="19" spans="1:5" ht="21.75" customHeight="1">
      <c r="A19" s="18" t="s">
        <v>46</v>
      </c>
      <c r="B19" s="49">
        <f>B14-B15-B16</f>
        <v>-69413863</v>
      </c>
      <c r="C19" s="49">
        <f>C14-C15-C16</f>
        <v>-14085000</v>
      </c>
      <c r="D19" s="49">
        <f>D14-D15-D16</f>
        <v>-14887844.5</v>
      </c>
      <c r="E19" s="49">
        <f>E14-E15-E16</f>
        <v>-15676900.079499997</v>
      </c>
    </row>
    <row r="20" spans="1:5" ht="18.75">
      <c r="A20" s="56" t="s">
        <v>13</v>
      </c>
      <c r="B20" s="56"/>
      <c r="C20" s="56"/>
      <c r="D20" s="56"/>
      <c r="E20" s="56"/>
    </row>
    <row r="21" spans="1:5" ht="24" customHeight="1">
      <c r="A21" s="18" t="s">
        <v>7</v>
      </c>
      <c r="B21" s="49">
        <f>B7+B14</f>
        <v>620872760</v>
      </c>
      <c r="C21" s="49">
        <f aca="true" t="shared" si="0" ref="B21:E22">C7+C14</f>
        <v>379982400</v>
      </c>
      <c r="D21" s="49">
        <f t="shared" si="0"/>
        <v>389656708</v>
      </c>
      <c r="E21" s="49">
        <f t="shared" si="0"/>
        <v>410308514</v>
      </c>
    </row>
    <row r="22" spans="1:5" ht="24" customHeight="1">
      <c r="A22" s="18" t="s">
        <v>8</v>
      </c>
      <c r="B22" s="49">
        <f t="shared" si="0"/>
        <v>658423025</v>
      </c>
      <c r="C22" s="49">
        <f t="shared" si="0"/>
        <v>379232400</v>
      </c>
      <c r="D22" s="49">
        <f t="shared" si="0"/>
        <v>389656707.7</v>
      </c>
      <c r="E22" s="49">
        <f t="shared" si="0"/>
        <v>410308514.0795</v>
      </c>
    </row>
    <row r="23" spans="1:5" ht="24" customHeight="1">
      <c r="A23" s="18" t="s">
        <v>9</v>
      </c>
      <c r="B23" s="49">
        <f>SUM(B24:B25)</f>
        <v>2024852</v>
      </c>
      <c r="C23" s="49">
        <f>SUM(C24:C25)</f>
        <v>750000</v>
      </c>
      <c r="D23" s="49">
        <f>SUM(D24:D25)</f>
        <v>0</v>
      </c>
      <c r="E23" s="49">
        <f>SUM(E24:E25)</f>
        <v>0</v>
      </c>
    </row>
    <row r="24" spans="1:5" ht="24" customHeight="1">
      <c r="A24" s="31" t="s">
        <v>10</v>
      </c>
      <c r="B24" s="49">
        <f>B10+B17</f>
        <v>2974852</v>
      </c>
      <c r="C24" s="49">
        <f>C10+C17</f>
        <v>1950000</v>
      </c>
      <c r="D24" s="49">
        <f>D10+D17</f>
        <v>0</v>
      </c>
      <c r="E24" s="49">
        <f>E10+E17</f>
        <v>0</v>
      </c>
    </row>
    <row r="25" spans="1:5" ht="24" customHeight="1">
      <c r="A25" s="31" t="s">
        <v>11</v>
      </c>
      <c r="B25" s="49">
        <f>B11+B18</f>
        <v>-950000</v>
      </c>
      <c r="C25" s="49">
        <f>C11+C18</f>
        <v>-1200000</v>
      </c>
      <c r="D25" s="49">
        <f>D11+D18</f>
        <v>0</v>
      </c>
      <c r="E25" s="49">
        <f>E11+E18</f>
        <v>0</v>
      </c>
    </row>
    <row r="26" spans="1:5" ht="24" customHeight="1">
      <c r="A26" s="18" t="s">
        <v>46</v>
      </c>
      <c r="B26" s="49">
        <f>B22+B23-B21</f>
        <v>39575117</v>
      </c>
      <c r="C26" s="49">
        <f>C22+C23-C21</f>
        <v>0</v>
      </c>
      <c r="D26" s="49">
        <f>D22+D23-D21</f>
        <v>-0.30000001192092896</v>
      </c>
      <c r="E26" s="49">
        <f>E22+E23-E21</f>
        <v>0.07950001955032349</v>
      </c>
    </row>
    <row r="27" spans="2:5" ht="14.25" customHeight="1">
      <c r="B27" s="9"/>
      <c r="C27" s="9"/>
      <c r="D27" s="9"/>
      <c r="E27" s="9"/>
    </row>
    <row r="28" spans="1:5" ht="14.25" customHeight="1">
      <c r="A28" s="52" t="s">
        <v>15</v>
      </c>
      <c r="B28" s="52"/>
      <c r="C28" s="52"/>
      <c r="D28" s="52"/>
      <c r="E28" s="52"/>
    </row>
    <row r="29" spans="1:5" ht="18.75" customHeight="1">
      <c r="A29" s="53" t="s">
        <v>16</v>
      </c>
      <c r="B29" s="53"/>
      <c r="C29" s="53"/>
      <c r="D29" s="53"/>
      <c r="E29" s="53"/>
    </row>
    <row r="30" ht="18.75">
      <c r="A30" s="4" t="s">
        <v>17</v>
      </c>
    </row>
    <row r="31" spans="2:5" ht="18.75">
      <c r="B31" s="6">
        <f>B21-'Додаток 2'!B6</f>
        <v>0</v>
      </c>
      <c r="C31" s="6">
        <f>C21-'Додаток 2'!C6</f>
        <v>0</v>
      </c>
      <c r="D31" s="6">
        <f>D21-'Додаток 2'!D6</f>
        <v>0</v>
      </c>
      <c r="E31" s="6">
        <f>E21-'Додаток 2'!E6</f>
        <v>0</v>
      </c>
    </row>
    <row r="32" spans="3:5" ht="18.75">
      <c r="C32" s="6"/>
      <c r="D32" s="6"/>
      <c r="E32" s="6"/>
    </row>
    <row r="33" spans="3:5" ht="18.75">
      <c r="C33" s="6">
        <f>C21-'Додаток 3 '!D20</f>
        <v>0</v>
      </c>
      <c r="D33" s="6"/>
      <c r="E33" s="6"/>
    </row>
    <row r="35" ht="18.75">
      <c r="D35" s="6"/>
    </row>
    <row r="36" spans="3:5" ht="18.75">
      <c r="C36" s="6">
        <f>C22+C23-'Додаток 3 '!D20</f>
        <v>0</v>
      </c>
      <c r="D36" s="6">
        <f>D22+D23-'Додаток 3 '!E20</f>
        <v>0</v>
      </c>
      <c r="E36" s="6">
        <f>E22+E23-'Додаток 3 '!F20</f>
        <v>0.43340003490448</v>
      </c>
    </row>
  </sheetData>
  <sheetProtection/>
  <mergeCells count="7">
    <mergeCell ref="D1:E1"/>
    <mergeCell ref="A28:E28"/>
    <mergeCell ref="A29:E29"/>
    <mergeCell ref="A3:E3"/>
    <mergeCell ref="A6:E6"/>
    <mergeCell ref="A13:E13"/>
    <mergeCell ref="A20:E20"/>
  </mergeCells>
  <printOptions horizontalCentered="1"/>
  <pageMargins left="0.35433070866141736" right="0.35433070866141736" top="0.7874015748031497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5.75390625" style="1" customWidth="1"/>
    <col min="2" max="2" width="23.375" style="1" customWidth="1"/>
    <col min="3" max="3" width="26.875" style="1" customWidth="1"/>
    <col min="4" max="4" width="26.375" style="1" customWidth="1"/>
    <col min="5" max="5" width="23.00390625" style="1" customWidth="1"/>
    <col min="6" max="6" width="22.75390625" style="1" customWidth="1"/>
    <col min="7" max="7" width="16.375" style="1" bestFit="1" customWidth="1"/>
    <col min="8" max="8" width="15.875" style="1" customWidth="1"/>
    <col min="9" max="9" width="16.25390625" style="1" customWidth="1"/>
    <col min="10" max="10" width="14.375" style="1" bestFit="1" customWidth="1"/>
    <col min="11" max="16384" width="9.125" style="1" customWidth="1"/>
  </cols>
  <sheetData>
    <row r="1" spans="4:5" ht="18.75">
      <c r="D1" s="51" t="s">
        <v>18</v>
      </c>
      <c r="E1" s="51"/>
    </row>
    <row r="3" spans="1:5" ht="18.75">
      <c r="A3" s="57" t="s">
        <v>68</v>
      </c>
      <c r="B3" s="57"/>
      <c r="C3" s="57"/>
      <c r="D3" s="57"/>
      <c r="E3" s="57"/>
    </row>
    <row r="4" ht="18.75">
      <c r="E4" s="2" t="s">
        <v>5</v>
      </c>
    </row>
    <row r="5" spans="1:6" ht="20.25">
      <c r="A5" s="3" t="s">
        <v>0</v>
      </c>
      <c r="B5" s="11" t="s">
        <v>47</v>
      </c>
      <c r="C5" s="11" t="s">
        <v>48</v>
      </c>
      <c r="D5" s="11" t="s">
        <v>49</v>
      </c>
      <c r="E5" s="45" t="s">
        <v>50</v>
      </c>
      <c r="F5" s="44"/>
    </row>
    <row r="6" spans="1:9" ht="38.25" customHeight="1">
      <c r="A6" s="16" t="s">
        <v>19</v>
      </c>
      <c r="B6" s="17">
        <f>B7+B12+B15+B18</f>
        <v>620872760</v>
      </c>
      <c r="C6" s="17">
        <f>C7+C12+C15+C18</f>
        <v>379982400</v>
      </c>
      <c r="D6" s="17">
        <f>D7+D12+D15+D18</f>
        <v>389656708</v>
      </c>
      <c r="E6" s="41">
        <f>E7+E12+E15+E18</f>
        <v>410308514</v>
      </c>
      <c r="F6" s="46"/>
      <c r="H6" s="6"/>
      <c r="I6" s="6"/>
    </row>
    <row r="7" spans="1:10" ht="21.75" customHeight="1">
      <c r="A7" s="18" t="s">
        <v>21</v>
      </c>
      <c r="B7" s="17">
        <f>SUM(B8:B10)</f>
        <v>424224360</v>
      </c>
      <c r="C7" s="17">
        <f>SUM(C8:C10)</f>
        <v>176017900</v>
      </c>
      <c r="D7" s="17">
        <f>SUM(D8:D10)</f>
        <v>174066231</v>
      </c>
      <c r="E7" s="41">
        <f>SUM(E8:E10)</f>
        <v>183291742</v>
      </c>
      <c r="F7" s="47"/>
      <c r="I7" s="6"/>
      <c r="J7" s="6"/>
    </row>
    <row r="8" spans="1:6" ht="21.75" customHeight="1">
      <c r="A8" s="18" t="s">
        <v>41</v>
      </c>
      <c r="B8" s="17">
        <v>0</v>
      </c>
      <c r="C8" s="17">
        <v>0</v>
      </c>
      <c r="D8" s="43">
        <v>0</v>
      </c>
      <c r="E8" s="48">
        <v>0</v>
      </c>
      <c r="F8" s="44"/>
    </row>
    <row r="9" spans="1:8" ht="21.75" customHeight="1">
      <c r="A9" s="31" t="s">
        <v>67</v>
      </c>
      <c r="B9" s="17">
        <v>29231920</v>
      </c>
      <c r="C9" s="17">
        <v>11546900</v>
      </c>
      <c r="D9" s="43">
        <v>12205073</v>
      </c>
      <c r="E9" s="43">
        <v>12851942</v>
      </c>
      <c r="G9" s="6"/>
      <c r="H9" s="6"/>
    </row>
    <row r="10" spans="1:6" ht="21.75" customHeight="1">
      <c r="A10" s="31" t="s">
        <v>42</v>
      </c>
      <c r="B10" s="17">
        <v>394992440</v>
      </c>
      <c r="C10" s="17">
        <v>164471000</v>
      </c>
      <c r="D10" s="43">
        <v>161861158</v>
      </c>
      <c r="E10" s="43">
        <v>170439800</v>
      </c>
      <c r="F10" s="42"/>
    </row>
    <row r="11" spans="1:5" ht="21.75" customHeight="1">
      <c r="A11" s="31"/>
      <c r="B11" s="17"/>
      <c r="C11" s="17"/>
      <c r="D11" s="43"/>
      <c r="E11" s="43"/>
    </row>
    <row r="12" spans="1:9" ht="21.75" customHeight="1">
      <c r="A12" s="31" t="s">
        <v>20</v>
      </c>
      <c r="B12" s="17">
        <v>193221500</v>
      </c>
      <c r="C12" s="17">
        <v>201244000</v>
      </c>
      <c r="D12" s="43">
        <v>212714908</v>
      </c>
      <c r="E12" s="43">
        <v>223988798</v>
      </c>
      <c r="G12" s="6"/>
      <c r="H12" s="6"/>
      <c r="I12" s="6"/>
    </row>
    <row r="13" spans="1:8" ht="21.75" customHeight="1">
      <c r="A13" s="18" t="s">
        <v>44</v>
      </c>
      <c r="B13" s="17">
        <v>193210700</v>
      </c>
      <c r="C13" s="17">
        <v>201091400</v>
      </c>
      <c r="D13" s="43">
        <v>212553610</v>
      </c>
      <c r="E13" s="43">
        <v>223818951</v>
      </c>
      <c r="H13" s="6"/>
    </row>
    <row r="14" spans="1:5" ht="21.75" customHeight="1">
      <c r="A14" s="18"/>
      <c r="B14" s="17"/>
      <c r="C14" s="17"/>
      <c r="D14" s="43"/>
      <c r="E14" s="43"/>
    </row>
    <row r="15" spans="1:5" ht="21.75" customHeight="1">
      <c r="A15" s="18" t="s">
        <v>22</v>
      </c>
      <c r="B15" s="17">
        <v>3426900</v>
      </c>
      <c r="C15" s="17">
        <v>2720500</v>
      </c>
      <c r="D15" s="43">
        <v>2875569</v>
      </c>
      <c r="E15" s="43">
        <v>3027974</v>
      </c>
    </row>
    <row r="16" spans="1:5" ht="21.75" customHeight="1">
      <c r="A16" s="18" t="s">
        <v>43</v>
      </c>
      <c r="B16" s="17">
        <v>2605400</v>
      </c>
      <c r="C16" s="17">
        <v>1704500</v>
      </c>
      <c r="D16" s="43">
        <v>1801657</v>
      </c>
      <c r="E16" s="43">
        <v>1897145</v>
      </c>
    </row>
    <row r="17" spans="1:5" ht="21.75" customHeight="1">
      <c r="A17" s="31"/>
      <c r="B17" s="17"/>
      <c r="C17" s="17"/>
      <c r="D17" s="43"/>
      <c r="E17" s="43"/>
    </row>
    <row r="18" spans="1:5" ht="21.75" customHeight="1">
      <c r="A18" s="31" t="s">
        <v>23</v>
      </c>
      <c r="B18" s="17"/>
      <c r="C18" s="17"/>
      <c r="D18" s="43"/>
      <c r="E18" s="43"/>
    </row>
    <row r="19" spans="1:5" ht="21.75" customHeight="1">
      <c r="A19" s="18" t="s">
        <v>45</v>
      </c>
      <c r="B19" s="17">
        <f>B12+B15</f>
        <v>196648400</v>
      </c>
      <c r="C19" s="17">
        <f>C12+C15</f>
        <v>203964500</v>
      </c>
      <c r="D19" s="17">
        <f>D12+D15</f>
        <v>215590477</v>
      </c>
      <c r="E19" s="17">
        <f>E12+E15</f>
        <v>227016772</v>
      </c>
    </row>
    <row r="20" spans="1:5" ht="21.75" customHeight="1">
      <c r="A20" s="5"/>
      <c r="B20" s="5"/>
      <c r="C20" s="5"/>
      <c r="D20" s="5"/>
      <c r="E20" s="5"/>
    </row>
    <row r="21" spans="1:5" ht="21.75" customHeight="1">
      <c r="A21" s="5"/>
      <c r="B21" s="14"/>
      <c r="C21" s="14"/>
      <c r="D21" s="28"/>
      <c r="E21" s="27"/>
    </row>
    <row r="22" spans="2:5" ht="18.75">
      <c r="B22" s="6"/>
      <c r="C22" s="6"/>
      <c r="D22" s="6"/>
      <c r="E22" s="6"/>
    </row>
    <row r="23" spans="1:5" ht="30.75" customHeight="1">
      <c r="A23" s="53" t="s">
        <v>15</v>
      </c>
      <c r="B23" s="53"/>
      <c r="C23" s="53"/>
      <c r="D23" s="53"/>
      <c r="E23" s="53"/>
    </row>
    <row r="24" spans="1:5" ht="18.75" customHeight="1">
      <c r="A24" s="53" t="s">
        <v>16</v>
      </c>
      <c r="B24" s="53"/>
      <c r="C24" s="53"/>
      <c r="D24" s="53"/>
      <c r="E24" s="53"/>
    </row>
    <row r="25" ht="18.75">
      <c r="A25" s="4" t="s">
        <v>17</v>
      </c>
    </row>
    <row r="26" spans="2:5" ht="18.75">
      <c r="B26" s="6"/>
      <c r="C26" s="6"/>
      <c r="D26" s="6"/>
      <c r="E26" s="6"/>
    </row>
    <row r="27" spans="2:5" ht="18.75">
      <c r="B27" s="8"/>
      <c r="C27" s="8"/>
      <c r="D27" s="8"/>
      <c r="E27" s="8"/>
    </row>
    <row r="30" ht="18.75">
      <c r="C30" s="8"/>
    </row>
    <row r="31" ht="18.75">
      <c r="C31" s="8"/>
    </row>
    <row r="33" spans="4:5" ht="18.75">
      <c r="D33" s="8"/>
      <c r="E33" s="13"/>
    </row>
    <row r="34" spans="4:5" ht="18.75">
      <c r="D34" s="8"/>
      <c r="E34" s="13"/>
    </row>
    <row r="35" spans="4:5" ht="18.75">
      <c r="D35" s="8"/>
      <c r="E35" s="8"/>
    </row>
  </sheetData>
  <sheetProtection/>
  <mergeCells count="4">
    <mergeCell ref="D1:E1"/>
    <mergeCell ref="A23:E23"/>
    <mergeCell ref="A24:E24"/>
    <mergeCell ref="A3:E3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3.125" style="10" customWidth="1"/>
    <col min="2" max="2" width="51.75390625" style="1" customWidth="1"/>
    <col min="3" max="3" width="17.625" style="1" customWidth="1"/>
    <col min="4" max="4" width="15.625" style="1" customWidth="1"/>
    <col min="5" max="5" width="16.25390625" style="1" customWidth="1"/>
    <col min="6" max="6" width="16.375" style="1" customWidth="1"/>
    <col min="7" max="7" width="21.875" style="1" customWidth="1"/>
    <col min="8" max="16384" width="9.125" style="1" customWidth="1"/>
  </cols>
  <sheetData>
    <row r="1" spans="5:6" ht="18.75">
      <c r="E1" s="51" t="s">
        <v>24</v>
      </c>
      <c r="F1" s="51"/>
    </row>
    <row r="3" spans="1:6" ht="45.75" customHeight="1">
      <c r="A3" s="59" t="s">
        <v>57</v>
      </c>
      <c r="B3" s="59"/>
      <c r="C3" s="59"/>
      <c r="D3" s="59"/>
      <c r="E3" s="59"/>
      <c r="F3" s="59"/>
    </row>
    <row r="4" ht="18.75">
      <c r="F4" s="2" t="s">
        <v>5</v>
      </c>
    </row>
    <row r="5" spans="1:6" ht="47.25">
      <c r="A5" s="23" t="s">
        <v>25</v>
      </c>
      <c r="B5" s="23" t="s">
        <v>70</v>
      </c>
      <c r="C5" s="23" t="s">
        <v>51</v>
      </c>
      <c r="D5" s="23" t="s">
        <v>52</v>
      </c>
      <c r="E5" s="23" t="s">
        <v>53</v>
      </c>
      <c r="F5" s="23" t="s">
        <v>54</v>
      </c>
    </row>
    <row r="6" spans="1:6" ht="18.75">
      <c r="A6" s="24" t="s">
        <v>32</v>
      </c>
      <c r="B6" s="16" t="s">
        <v>58</v>
      </c>
      <c r="C6" s="17">
        <f>'Додаток 3.1 заг'!C6+'Додаток 3.2 спец'!C6</f>
        <v>20780400</v>
      </c>
      <c r="D6" s="17">
        <f>'Додаток 3.1 заг'!D6+'Додаток 3.2 спец'!D6</f>
        <v>22600000</v>
      </c>
      <c r="E6" s="17">
        <f>'Додаток 3.1 заг'!E6+'Додаток 3.2 спец'!E6</f>
        <v>23888200</v>
      </c>
      <c r="F6" s="17">
        <f>'Додаток 3.1 заг'!F6+'Додаток 3.2 спец'!F6</f>
        <v>25154274.6</v>
      </c>
    </row>
    <row r="7" spans="1:6" ht="37.5">
      <c r="A7" s="24" t="s">
        <v>33</v>
      </c>
      <c r="B7" s="16" t="s">
        <v>59</v>
      </c>
      <c r="C7" s="17">
        <f>'Додаток 3.1 заг'!C7+'Додаток 3.2 спец'!C7</f>
        <v>25394049</v>
      </c>
      <c r="D7" s="17">
        <f>'Додаток 3.1 заг'!D7+'Додаток 3.2 спец'!D7</f>
        <v>22085500</v>
      </c>
      <c r="E7" s="17">
        <f>'Додаток 3.1 заг'!E7+'Додаток 3.2 спец'!E7</f>
        <v>11359684.7</v>
      </c>
      <c r="F7" s="17">
        <f>'Додаток 3.1 заг'!F7+'Додаток 3.2 спец'!F7</f>
        <v>11961747.9891</v>
      </c>
    </row>
    <row r="8" spans="1:6" ht="37.5">
      <c r="A8" s="24" t="s">
        <v>34</v>
      </c>
      <c r="B8" s="16" t="s">
        <v>60</v>
      </c>
      <c r="C8" s="17">
        <f>'Додаток 3.1 заг'!C8+'Додаток 3.2 спец'!C8</f>
        <v>210906593</v>
      </c>
      <c r="D8" s="17">
        <f>'Додаток 3.1 заг'!D8+'Додаток 3.2 спец'!D8</f>
        <v>231848500</v>
      </c>
      <c r="E8" s="17">
        <f>'Додаток 3.1 заг'!E8+'Додаток 3.2 спец'!E8</f>
        <v>245063864.5</v>
      </c>
      <c r="F8" s="17">
        <f>'Додаток 3.1 заг'!F8+'Додаток 3.2 спец'!F8</f>
        <v>258052249.31849998</v>
      </c>
    </row>
    <row r="9" spans="1:6" ht="37.5">
      <c r="A9" s="24" t="s">
        <v>35</v>
      </c>
      <c r="B9" s="19" t="s">
        <v>61</v>
      </c>
      <c r="C9" s="17">
        <f>'Додаток 3.1 заг'!C9+'Додаток 3.2 спец'!C9</f>
        <v>87913043</v>
      </c>
      <c r="D9" s="17">
        <f>'Додаток 3.1 заг'!D9+'Додаток 3.2 спец'!D9</f>
        <v>0</v>
      </c>
      <c r="E9" s="17">
        <f>'Додаток 3.1 заг'!E9+'Додаток 3.2 спец'!E9</f>
        <v>0</v>
      </c>
      <c r="F9" s="17">
        <f>'Додаток 3.1 заг'!F9+'Додаток 3.2 спец'!F9</f>
        <v>0</v>
      </c>
    </row>
    <row r="10" spans="1:6" ht="56.25">
      <c r="A10" s="24" t="s">
        <v>36</v>
      </c>
      <c r="B10" s="19" t="s">
        <v>62</v>
      </c>
      <c r="C10" s="17">
        <f>'Додаток 3.1 заг'!C10+'Додаток 3.2 спец'!C10</f>
        <v>179709894</v>
      </c>
      <c r="D10" s="17">
        <f>'Додаток 3.1 заг'!D10+'Додаток 3.2 спец'!D10</f>
        <v>6704800</v>
      </c>
      <c r="E10" s="17">
        <f>'Додаток 3.1 заг'!E10+'Додаток 3.2 спец'!E10</f>
        <v>7086973.6</v>
      </c>
      <c r="F10" s="17">
        <f>'Додаток 3.1 заг'!F10+'Додаток 3.2 спец'!F10</f>
        <v>7462583.200799999</v>
      </c>
    </row>
    <row r="11" spans="1:6" ht="37.5">
      <c r="A11" s="24" t="s">
        <v>37</v>
      </c>
      <c r="B11" s="15" t="s">
        <v>63</v>
      </c>
      <c r="C11" s="17">
        <f>'Додаток 3.1 заг'!C11+'Додаток 3.2 спец'!C11</f>
        <v>101000</v>
      </c>
      <c r="D11" s="17">
        <f>'Додаток 3.1 заг'!D11+'Додаток 3.2 спец'!D11</f>
        <v>0</v>
      </c>
      <c r="E11" s="17">
        <f>'Додаток 3.1 заг'!E11+'Додаток 3.2 спец'!E11</f>
        <v>0</v>
      </c>
      <c r="F11" s="17">
        <f>'Додаток 3.1 заг'!F11+'Додаток 3.2 спец'!F11</f>
        <v>0</v>
      </c>
    </row>
    <row r="12" spans="1:6" ht="37.5">
      <c r="A12" s="24" t="s">
        <v>38</v>
      </c>
      <c r="B12" s="16" t="s">
        <v>64</v>
      </c>
      <c r="C12" s="17">
        <f>'Додаток 3.1 заг'!C12+'Додаток 3.2 спец'!C12</f>
        <v>21618300</v>
      </c>
      <c r="D12" s="17">
        <f>'Додаток 3.1 заг'!D12+'Додаток 3.2 спец'!D12</f>
        <v>33163700</v>
      </c>
      <c r="E12" s="17">
        <f>'Додаток 3.1 заг'!E12+'Додаток 3.2 спец'!E12</f>
        <v>35054030.9</v>
      </c>
      <c r="F12" s="17">
        <f>'Додаток 3.1 заг'!F12+'Додаток 3.2 спец'!F12</f>
        <v>36911894.53769999</v>
      </c>
    </row>
    <row r="13" spans="1:6" ht="37.5">
      <c r="A13" s="24" t="s">
        <v>40</v>
      </c>
      <c r="B13" s="16" t="s">
        <v>65</v>
      </c>
      <c r="C13" s="17">
        <f>'Додаток 3.1 заг'!C13+'Додаток 3.2 спец'!C13</f>
        <v>858000</v>
      </c>
      <c r="D13" s="17">
        <f>'Додаток 3.1 заг'!D13+'Додаток 3.2 спец'!D13</f>
        <v>0</v>
      </c>
      <c r="E13" s="17">
        <f>'Додаток 3.1 заг'!E13+'Додаток 3.2 спец'!E13</f>
        <v>0</v>
      </c>
      <c r="F13" s="17">
        <f>'Додаток 3.1 заг'!F13+'Додаток 3.2 спец'!F13</f>
        <v>0</v>
      </c>
    </row>
    <row r="14" spans="1:6" ht="75">
      <c r="A14" s="25" t="s">
        <v>39</v>
      </c>
      <c r="B14" s="15" t="s">
        <v>66</v>
      </c>
      <c r="C14" s="17">
        <f>'Додаток 3.1 заг'!C14+'Додаток 3.2 спец'!C14</f>
        <v>111141746</v>
      </c>
      <c r="D14" s="17">
        <f>'Додаток 3.1 заг'!D14+'Додаток 3.2 спец'!D14</f>
        <v>62829900</v>
      </c>
      <c r="E14" s="17">
        <f>'Додаток 3.1 заг'!E14+'Додаток 3.2 спец'!E14</f>
        <v>67203954</v>
      </c>
      <c r="F14" s="17">
        <f>'Додаток 3.1 заг'!F14+'Додаток 3.2 спец'!F14</f>
        <v>70765764</v>
      </c>
    </row>
    <row r="15" spans="1:6" ht="18.75">
      <c r="A15" s="20" t="s">
        <v>26</v>
      </c>
      <c r="B15" s="21" t="s">
        <v>27</v>
      </c>
      <c r="C15" s="22">
        <f>SUM(C6:C14)</f>
        <v>658423025</v>
      </c>
      <c r="D15" s="22">
        <f>SUM(D6:D14)</f>
        <v>379232400</v>
      </c>
      <c r="E15" s="22">
        <f>SUM(E6:E14)</f>
        <v>389656707.7</v>
      </c>
      <c r="F15" s="22">
        <f>SUM(F6:F14)</f>
        <v>410308513.6461</v>
      </c>
    </row>
    <row r="16" spans="1:6" ht="18.75">
      <c r="A16" s="60" t="s">
        <v>28</v>
      </c>
      <c r="B16" s="61"/>
      <c r="C16" s="38"/>
      <c r="D16" s="38"/>
      <c r="E16" s="38"/>
      <c r="F16" s="38"/>
    </row>
    <row r="17" spans="1:6" ht="37.5">
      <c r="A17" s="24" t="s">
        <v>33</v>
      </c>
      <c r="B17" s="16" t="s">
        <v>59</v>
      </c>
      <c r="C17" s="17">
        <f>'Додаток 3.1 заг'!C17+'Додаток 3.2 спец'!C17</f>
        <v>2974852</v>
      </c>
      <c r="D17" s="17">
        <f>'Додаток 3.1 заг'!D17+'Додаток 3.2 спец'!D17</f>
        <v>1950000</v>
      </c>
      <c r="E17" s="17">
        <f>'Додаток 3.1 заг'!E17+'Додаток 3.2 спец'!E17</f>
        <v>0</v>
      </c>
      <c r="F17" s="17">
        <f>'Додаток 3.1 заг'!F17+'Додаток 3.2 спец'!F17</f>
        <v>0</v>
      </c>
    </row>
    <row r="18" spans="1:6" ht="75">
      <c r="A18" s="25" t="s">
        <v>39</v>
      </c>
      <c r="B18" s="15" t="s">
        <v>66</v>
      </c>
      <c r="C18" s="17">
        <f>'Додаток 3.2 спец'!C18</f>
        <v>-950000</v>
      </c>
      <c r="D18" s="17">
        <f>'Додаток 3.2 спец'!D18</f>
        <v>-1200000</v>
      </c>
      <c r="E18" s="17">
        <f>'Додаток 3.2 спец'!E18</f>
        <v>0</v>
      </c>
      <c r="F18" s="17">
        <f>'Додаток 3.2 спец'!F18</f>
        <v>0</v>
      </c>
    </row>
    <row r="19" spans="1:6" ht="18.75">
      <c r="A19" s="20"/>
      <c r="B19" s="21" t="s">
        <v>27</v>
      </c>
      <c r="C19" s="50">
        <f>C17+C18</f>
        <v>2024852</v>
      </c>
      <c r="D19" s="50">
        <f>D17+D18</f>
        <v>750000</v>
      </c>
      <c r="E19" s="50">
        <f>E17+E18</f>
        <v>0</v>
      </c>
      <c r="F19" s="50">
        <f>F17+F18</f>
        <v>0</v>
      </c>
    </row>
    <row r="20" spans="1:6" ht="18.75">
      <c r="A20" s="26" t="s">
        <v>29</v>
      </c>
      <c r="B20" s="21"/>
      <c r="C20" s="50">
        <f>C19+C15</f>
        <v>660447877</v>
      </c>
      <c r="D20" s="50">
        <f>D19+D15</f>
        <v>379982400</v>
      </c>
      <c r="E20" s="50">
        <f>E19+E15</f>
        <v>389656707.7</v>
      </c>
      <c r="F20" s="50">
        <f>F19+F15</f>
        <v>410308513.6461</v>
      </c>
    </row>
    <row r="21" spans="1:6" ht="18.75">
      <c r="A21" s="33" t="s">
        <v>15</v>
      </c>
      <c r="B21" s="33"/>
      <c r="C21" s="33"/>
      <c r="D21" s="34"/>
      <c r="E21" s="34"/>
      <c r="F21" s="12"/>
    </row>
    <row r="22" spans="1:6" ht="18.75">
      <c r="A22" s="53" t="s">
        <v>16</v>
      </c>
      <c r="B22" s="53"/>
      <c r="C22" s="53"/>
      <c r="D22" s="53"/>
      <c r="E22" s="53"/>
      <c r="F22" s="53"/>
    </row>
    <row r="23" spans="1:3" ht="18.75">
      <c r="A23" s="58" t="s">
        <v>17</v>
      </c>
      <c r="B23" s="58"/>
      <c r="C23" s="58"/>
    </row>
    <row r="24" spans="3:6" ht="18.75">
      <c r="C24" s="6"/>
      <c r="F24" s="6"/>
    </row>
    <row r="25" spans="3:6" ht="18.75">
      <c r="C25" s="6"/>
      <c r="D25" s="6"/>
      <c r="E25" s="6"/>
      <c r="F25" s="6"/>
    </row>
    <row r="26" spans="3:6" ht="18.75">
      <c r="C26" s="6"/>
      <c r="D26" s="6"/>
      <c r="E26" s="6"/>
      <c r="F26" s="6"/>
    </row>
    <row r="27" spans="3:6" ht="18.75">
      <c r="C27" s="6"/>
      <c r="D27" s="6"/>
      <c r="E27" s="6"/>
      <c r="F27" s="6"/>
    </row>
    <row r="28" spans="3:6" ht="18.75">
      <c r="C28" s="6"/>
      <c r="D28" s="6"/>
      <c r="E28" s="6"/>
      <c r="F28" s="6"/>
    </row>
  </sheetData>
  <sheetProtection/>
  <mergeCells count="5">
    <mergeCell ref="A23:C23"/>
    <mergeCell ref="E1:F1"/>
    <mergeCell ref="A22:F22"/>
    <mergeCell ref="A3:F3"/>
    <mergeCell ref="A16:B16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6">
      <selection activeCell="F15" sqref="F15"/>
    </sheetView>
  </sheetViews>
  <sheetFormatPr defaultColWidth="9.00390625" defaultRowHeight="12.75"/>
  <cols>
    <col min="1" max="1" width="11.375" style="1" customWidth="1"/>
    <col min="2" max="2" width="47.875" style="1" customWidth="1"/>
    <col min="3" max="3" width="17.375" style="1" customWidth="1"/>
    <col min="4" max="4" width="19.25390625" style="1" customWidth="1"/>
    <col min="5" max="5" width="17.625" style="1" customWidth="1"/>
    <col min="6" max="6" width="17.875" style="1" customWidth="1"/>
    <col min="7" max="8" width="0" style="7" hidden="1" customWidth="1"/>
    <col min="9" max="12" width="9.125" style="7" customWidth="1"/>
    <col min="13" max="16384" width="9.125" style="1" customWidth="1"/>
  </cols>
  <sheetData>
    <row r="1" spans="1:6" ht="18.75">
      <c r="A1" s="1" t="s">
        <v>30</v>
      </c>
      <c r="E1" s="51" t="s">
        <v>55</v>
      </c>
      <c r="F1" s="51"/>
    </row>
    <row r="3" spans="1:6" ht="33.75" customHeight="1">
      <c r="A3" s="59" t="s">
        <v>57</v>
      </c>
      <c r="B3" s="59"/>
      <c r="C3" s="59"/>
      <c r="D3" s="59"/>
      <c r="E3" s="59"/>
      <c r="F3" s="59"/>
    </row>
    <row r="4" ht="18.75">
      <c r="F4" s="2" t="s">
        <v>5</v>
      </c>
    </row>
    <row r="5" spans="1:8" ht="75">
      <c r="A5" s="29" t="s">
        <v>25</v>
      </c>
      <c r="B5" s="29" t="s">
        <v>70</v>
      </c>
      <c r="C5" s="20" t="s">
        <v>1</v>
      </c>
      <c r="D5" s="20" t="s">
        <v>2</v>
      </c>
      <c r="E5" s="20" t="s">
        <v>3</v>
      </c>
      <c r="F5" s="39" t="s">
        <v>4</v>
      </c>
      <c r="G5" s="40">
        <v>1.057</v>
      </c>
      <c r="H5" s="40">
        <v>1.053</v>
      </c>
    </row>
    <row r="6" spans="1:8" ht="18.75">
      <c r="A6" s="24" t="s">
        <v>32</v>
      </c>
      <c r="B6" s="16" t="s">
        <v>58</v>
      </c>
      <c r="C6" s="17">
        <v>14674600</v>
      </c>
      <c r="D6" s="17">
        <v>18769000</v>
      </c>
      <c r="E6" s="17">
        <f>D6*G5</f>
        <v>19838833</v>
      </c>
      <c r="F6" s="41">
        <f>E6*H5</f>
        <v>20890291.149</v>
      </c>
      <c r="G6" s="40"/>
      <c r="H6" s="40"/>
    </row>
    <row r="7" spans="1:6" ht="37.5">
      <c r="A7" s="24" t="s">
        <v>33</v>
      </c>
      <c r="B7" s="16" t="s">
        <v>59</v>
      </c>
      <c r="C7" s="17">
        <v>6148400</v>
      </c>
      <c r="D7" s="17">
        <v>21785500</v>
      </c>
      <c r="E7" s="17">
        <f>(D7-11338400)*G5</f>
        <v>11042584.7</v>
      </c>
      <c r="F7" s="17">
        <f>E7*H5</f>
        <v>11627841.6891</v>
      </c>
    </row>
    <row r="8" spans="1:6" ht="37.5">
      <c r="A8" s="24" t="s">
        <v>34</v>
      </c>
      <c r="B8" s="16" t="s">
        <v>60</v>
      </c>
      <c r="C8" s="30">
        <v>201673497</v>
      </c>
      <c r="D8" s="17">
        <v>221142000</v>
      </c>
      <c r="E8" s="17">
        <f>D8*G5</f>
        <v>233747094</v>
      </c>
      <c r="F8" s="17">
        <f>E8*H5</f>
        <v>246135689.982</v>
      </c>
    </row>
    <row r="9" spans="1:6" ht="37.5">
      <c r="A9" s="24" t="s">
        <v>35</v>
      </c>
      <c r="B9" s="19" t="s">
        <v>61</v>
      </c>
      <c r="C9" s="17">
        <v>62166925</v>
      </c>
      <c r="D9" s="17"/>
      <c r="E9" s="17"/>
      <c r="F9" s="17"/>
    </row>
    <row r="10" spans="1:6" ht="56.25">
      <c r="A10" s="24" t="s">
        <v>36</v>
      </c>
      <c r="B10" s="19" t="s">
        <v>62</v>
      </c>
      <c r="C10" s="17">
        <v>178134306</v>
      </c>
      <c r="D10" s="17">
        <v>6344800</v>
      </c>
      <c r="E10" s="17">
        <f>D10*G5</f>
        <v>6706453.6</v>
      </c>
      <c r="F10" s="17">
        <f>E10*H5</f>
        <v>7061895.640799999</v>
      </c>
    </row>
    <row r="11" spans="1:6" ht="37.5">
      <c r="A11" s="24" t="s">
        <v>37</v>
      </c>
      <c r="B11" s="15" t="s">
        <v>63</v>
      </c>
      <c r="C11" s="17">
        <v>101000</v>
      </c>
      <c r="D11" s="17"/>
      <c r="E11" s="17"/>
      <c r="F11" s="17"/>
    </row>
    <row r="12" spans="1:6" ht="37.5">
      <c r="A12" s="24" t="s">
        <v>38</v>
      </c>
      <c r="B12" s="16" t="s">
        <v>64</v>
      </c>
      <c r="C12" s="17">
        <v>21176400</v>
      </c>
      <c r="D12" s="17">
        <v>32571700</v>
      </c>
      <c r="E12" s="17">
        <f>D12*G5</f>
        <v>34428286.9</v>
      </c>
      <c r="F12" s="17">
        <f>E12*H5</f>
        <v>36252986.10569999</v>
      </c>
    </row>
    <row r="13" spans="1:6" ht="37.5">
      <c r="A13" s="24" t="s">
        <v>40</v>
      </c>
      <c r="B13" s="16" t="s">
        <v>65</v>
      </c>
      <c r="C13" s="17">
        <v>130000</v>
      </c>
      <c r="D13" s="17"/>
      <c r="E13" s="17"/>
      <c r="F13" s="17"/>
    </row>
    <row r="14" spans="1:6" ht="75">
      <c r="A14" s="25" t="s">
        <v>39</v>
      </c>
      <c r="B14" s="15" t="s">
        <v>66</v>
      </c>
      <c r="C14" s="17">
        <v>71411642</v>
      </c>
      <c r="D14" s="17">
        <v>62829900</v>
      </c>
      <c r="E14" s="17">
        <v>67203954</v>
      </c>
      <c r="F14" s="17">
        <v>70765764</v>
      </c>
    </row>
    <row r="15" spans="1:6" ht="18.75">
      <c r="A15" s="20" t="s">
        <v>26</v>
      </c>
      <c r="B15" s="21" t="s">
        <v>27</v>
      </c>
      <c r="C15" s="32">
        <f>SUM(C6:C14)</f>
        <v>555616770</v>
      </c>
      <c r="D15" s="32">
        <f>SUM(D6:D14)</f>
        <v>363442900</v>
      </c>
      <c r="E15" s="32">
        <f>SUM(E6:E14)</f>
        <v>372967206.2</v>
      </c>
      <c r="F15" s="32">
        <f>SUM(F6:F14)</f>
        <v>392734468.5666</v>
      </c>
    </row>
    <row r="16" spans="1:6" ht="18.75">
      <c r="A16" s="60" t="s">
        <v>28</v>
      </c>
      <c r="B16" s="61"/>
      <c r="C16" s="38"/>
      <c r="D16" s="38"/>
      <c r="E16" s="38"/>
      <c r="F16" s="38"/>
    </row>
    <row r="17" spans="1:6" ht="37.5">
      <c r="A17" s="24" t="s">
        <v>33</v>
      </c>
      <c r="B17" s="16" t="s">
        <v>59</v>
      </c>
      <c r="C17" s="17">
        <v>2000000</v>
      </c>
      <c r="D17" s="17">
        <v>750000</v>
      </c>
      <c r="E17" s="17"/>
      <c r="F17" s="17"/>
    </row>
    <row r="18" spans="1:6" ht="18.75">
      <c r="A18" s="18"/>
      <c r="B18" s="21" t="s">
        <v>27</v>
      </c>
      <c r="C18" s="32">
        <f>SUM(C17:C17)</f>
        <v>2000000</v>
      </c>
      <c r="D18" s="32">
        <f>SUM(D17:D17)</f>
        <v>750000</v>
      </c>
      <c r="E18" s="32">
        <f>SUM(E17:E17)</f>
        <v>0</v>
      </c>
      <c r="F18" s="32">
        <f>SUM(F17:F17)</f>
        <v>0</v>
      </c>
    </row>
    <row r="19" spans="1:6" ht="18.75">
      <c r="A19" s="62" t="s">
        <v>29</v>
      </c>
      <c r="B19" s="63"/>
      <c r="C19" s="32">
        <f>C18+C15</f>
        <v>557616770</v>
      </c>
      <c r="D19" s="32">
        <f>D18+D15</f>
        <v>364192900</v>
      </c>
      <c r="E19" s="32">
        <f>E18+E15</f>
        <v>372967206.2</v>
      </c>
      <c r="F19" s="32">
        <f>F18+F15</f>
        <v>392734468.5666</v>
      </c>
    </row>
    <row r="20" spans="1:6" ht="18.75">
      <c r="A20" s="33" t="s">
        <v>15</v>
      </c>
      <c r="B20" s="35"/>
      <c r="C20" s="36"/>
      <c r="D20" s="36"/>
      <c r="E20" s="36"/>
      <c r="F20" s="36"/>
    </row>
    <row r="21" spans="1:6" ht="18.75" customHeight="1">
      <c r="A21" s="53" t="s">
        <v>16</v>
      </c>
      <c r="B21" s="53"/>
      <c r="C21" s="53"/>
      <c r="D21" s="53"/>
      <c r="E21" s="53"/>
      <c r="F21" s="53"/>
    </row>
    <row r="22" spans="1:2" ht="18.75">
      <c r="A22" s="4" t="s">
        <v>17</v>
      </c>
      <c r="B22" s="4"/>
    </row>
  </sheetData>
  <sheetProtection/>
  <mergeCells count="5">
    <mergeCell ref="E1:F1"/>
    <mergeCell ref="A21:F21"/>
    <mergeCell ref="A3:F3"/>
    <mergeCell ref="A19:B19"/>
    <mergeCell ref="A16:B1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7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9" sqref="C19"/>
    </sheetView>
  </sheetViews>
  <sheetFormatPr defaultColWidth="9.00390625" defaultRowHeight="12.75"/>
  <cols>
    <col min="1" max="1" width="11.25390625" style="1" customWidth="1"/>
    <col min="2" max="2" width="52.625" style="1" customWidth="1"/>
    <col min="3" max="3" width="16.25390625" style="1" customWidth="1"/>
    <col min="4" max="4" width="17.00390625" style="1" customWidth="1"/>
    <col min="5" max="5" width="16.875" style="1" customWidth="1"/>
    <col min="6" max="6" width="17.375" style="1" customWidth="1"/>
    <col min="7" max="7" width="17.25390625" style="1" hidden="1" customWidth="1"/>
    <col min="8" max="8" width="0" style="1" hidden="1" customWidth="1"/>
    <col min="9" max="16384" width="9.125" style="1" customWidth="1"/>
  </cols>
  <sheetData>
    <row r="1" spans="1:6" ht="18.75">
      <c r="A1" s="1" t="s">
        <v>31</v>
      </c>
      <c r="E1" s="51" t="s">
        <v>56</v>
      </c>
      <c r="F1" s="51"/>
    </row>
    <row r="3" spans="1:6" ht="45.75" customHeight="1">
      <c r="A3" s="59" t="s">
        <v>57</v>
      </c>
      <c r="B3" s="59"/>
      <c r="C3" s="59"/>
      <c r="D3" s="59"/>
      <c r="E3" s="59"/>
      <c r="F3" s="59"/>
    </row>
    <row r="4" ht="18.75">
      <c r="F4" s="2" t="s">
        <v>5</v>
      </c>
    </row>
    <row r="5" spans="1:8" ht="93.75">
      <c r="A5" s="29" t="s">
        <v>25</v>
      </c>
      <c r="B5" s="29" t="s">
        <v>70</v>
      </c>
      <c r="C5" s="20" t="s">
        <v>51</v>
      </c>
      <c r="D5" s="20" t="s">
        <v>52</v>
      </c>
      <c r="E5" s="20" t="s">
        <v>53</v>
      </c>
      <c r="F5" s="20" t="s">
        <v>54</v>
      </c>
      <c r="G5" s="40">
        <v>1.057</v>
      </c>
      <c r="H5" s="40">
        <v>1.053</v>
      </c>
    </row>
    <row r="6" spans="1:7" ht="18.75">
      <c r="A6" s="24" t="s">
        <v>32</v>
      </c>
      <c r="B6" s="16" t="s">
        <v>58</v>
      </c>
      <c r="C6" s="17">
        <v>6105800</v>
      </c>
      <c r="D6" s="17">
        <v>3831000</v>
      </c>
      <c r="E6" s="17">
        <f>D6*G5</f>
        <v>4049367</v>
      </c>
      <c r="F6" s="17">
        <f>E6*H5</f>
        <v>4263983.450999999</v>
      </c>
      <c r="G6" s="13"/>
    </row>
    <row r="7" spans="1:6" ht="37.5">
      <c r="A7" s="24" t="s">
        <v>33</v>
      </c>
      <c r="B7" s="16" t="s">
        <v>59</v>
      </c>
      <c r="C7" s="17">
        <v>19245649</v>
      </c>
      <c r="D7" s="17">
        <v>300000</v>
      </c>
      <c r="E7" s="17">
        <f>D7*G5</f>
        <v>317100</v>
      </c>
      <c r="F7" s="17">
        <f>E7*H5</f>
        <v>333906.3</v>
      </c>
    </row>
    <row r="8" spans="1:6" ht="37.5">
      <c r="A8" s="24" t="s">
        <v>34</v>
      </c>
      <c r="B8" s="16" t="s">
        <v>60</v>
      </c>
      <c r="C8" s="30">
        <v>9233096</v>
      </c>
      <c r="D8" s="17">
        <v>10706500</v>
      </c>
      <c r="E8" s="17">
        <f>D8*G5</f>
        <v>11316770.5</v>
      </c>
      <c r="F8" s="17">
        <f>E8*H5</f>
        <v>11916559.336499998</v>
      </c>
    </row>
    <row r="9" spans="1:6" ht="37.5">
      <c r="A9" s="24" t="s">
        <v>35</v>
      </c>
      <c r="B9" s="19" t="s">
        <v>61</v>
      </c>
      <c r="C9" s="17">
        <v>25746118</v>
      </c>
      <c r="D9" s="17"/>
      <c r="E9" s="17"/>
      <c r="F9" s="17"/>
    </row>
    <row r="10" spans="1:6" ht="37.5">
      <c r="A10" s="24" t="s">
        <v>36</v>
      </c>
      <c r="B10" s="19" t="s">
        <v>62</v>
      </c>
      <c r="C10" s="17">
        <v>1575588</v>
      </c>
      <c r="D10" s="17">
        <v>360000</v>
      </c>
      <c r="E10" s="17">
        <f>D10*G5</f>
        <v>380520</v>
      </c>
      <c r="F10" s="17">
        <f>E10*H5</f>
        <v>400687.56</v>
      </c>
    </row>
    <row r="11" spans="1:6" ht="37.5">
      <c r="A11" s="24" t="s">
        <v>37</v>
      </c>
      <c r="B11" s="15" t="s">
        <v>63</v>
      </c>
      <c r="C11" s="17"/>
      <c r="D11" s="17"/>
      <c r="E11" s="17"/>
      <c r="F11" s="17"/>
    </row>
    <row r="12" spans="1:6" ht="37.5" customHeight="1">
      <c r="A12" s="24" t="s">
        <v>38</v>
      </c>
      <c r="B12" s="16" t="s">
        <v>64</v>
      </c>
      <c r="C12" s="17">
        <v>441900</v>
      </c>
      <c r="D12" s="17">
        <v>592000</v>
      </c>
      <c r="E12" s="17">
        <f>D12*G5</f>
        <v>625744</v>
      </c>
      <c r="F12" s="17">
        <f>E12*H5</f>
        <v>658908.4319999999</v>
      </c>
    </row>
    <row r="13" spans="1:6" ht="37.5">
      <c r="A13" s="24" t="s">
        <v>40</v>
      </c>
      <c r="B13" s="16" t="s">
        <v>65</v>
      </c>
      <c r="C13" s="17">
        <v>728000</v>
      </c>
      <c r="D13" s="17"/>
      <c r="E13" s="17"/>
      <c r="F13" s="17"/>
    </row>
    <row r="14" spans="1:6" ht="75">
      <c r="A14" s="25" t="s">
        <v>39</v>
      </c>
      <c r="B14" s="15" t="s">
        <v>66</v>
      </c>
      <c r="C14" s="17">
        <v>39730104</v>
      </c>
      <c r="D14" s="17"/>
      <c r="E14" s="17"/>
      <c r="F14" s="17"/>
    </row>
    <row r="15" spans="1:6" ht="18.75">
      <c r="A15" s="20" t="s">
        <v>26</v>
      </c>
      <c r="B15" s="21" t="s">
        <v>27</v>
      </c>
      <c r="C15" s="32">
        <f>SUM(C6:C14)</f>
        <v>102806255</v>
      </c>
      <c r="D15" s="32">
        <f>SUM(D6:D14)</f>
        <v>15789500</v>
      </c>
      <c r="E15" s="32">
        <f>SUM(E6:E14)</f>
        <v>16689501.5</v>
      </c>
      <c r="F15" s="32">
        <f>SUM(F6:F14)</f>
        <v>17574045.079499997</v>
      </c>
    </row>
    <row r="16" spans="1:6" ht="18.75">
      <c r="A16" s="60" t="s">
        <v>28</v>
      </c>
      <c r="B16" s="61"/>
      <c r="C16" s="38"/>
      <c r="D16" s="38"/>
      <c r="E16" s="38"/>
      <c r="F16" s="38"/>
    </row>
    <row r="17" spans="1:6" ht="37.5">
      <c r="A17" s="24" t="s">
        <v>33</v>
      </c>
      <c r="B17" s="16" t="s">
        <v>59</v>
      </c>
      <c r="C17" s="17">
        <v>974852</v>
      </c>
      <c r="D17" s="17">
        <v>1200000</v>
      </c>
      <c r="E17" s="17"/>
      <c r="F17" s="17"/>
    </row>
    <row r="18" spans="1:6" ht="75">
      <c r="A18" s="25" t="s">
        <v>39</v>
      </c>
      <c r="B18" s="15" t="s">
        <v>66</v>
      </c>
      <c r="C18" s="17">
        <v>-950000</v>
      </c>
      <c r="D18" s="17">
        <v>-1200000</v>
      </c>
      <c r="E18" s="17"/>
      <c r="F18" s="17"/>
    </row>
    <row r="19" spans="1:6" ht="18.75">
      <c r="A19" s="18"/>
      <c r="B19" s="21" t="s">
        <v>27</v>
      </c>
      <c r="C19" s="32">
        <f>C17+C18</f>
        <v>24852</v>
      </c>
      <c r="D19" s="32">
        <f>D17+D18</f>
        <v>0</v>
      </c>
      <c r="E19" s="32">
        <f>SUM(E17:E17)</f>
        <v>0</v>
      </c>
      <c r="F19" s="32">
        <f>SUM(F17:F17)</f>
        <v>0</v>
      </c>
    </row>
    <row r="20" spans="1:6" ht="18.75">
      <c r="A20" s="21" t="s">
        <v>29</v>
      </c>
      <c r="B20" s="21"/>
      <c r="C20" s="32">
        <f>C19+C15</f>
        <v>102831107</v>
      </c>
      <c r="D20" s="32">
        <f>D19+D15</f>
        <v>15789500</v>
      </c>
      <c r="E20" s="32">
        <f>E19+E15</f>
        <v>16689501.5</v>
      </c>
      <c r="F20" s="32">
        <f>F19+F15</f>
        <v>17574045.079499997</v>
      </c>
    </row>
    <row r="21" spans="1:6" ht="18.75">
      <c r="A21" s="33" t="s">
        <v>15</v>
      </c>
      <c r="B21" s="37"/>
      <c r="C21" s="36"/>
      <c r="D21" s="36"/>
      <c r="E21" s="36"/>
      <c r="F21" s="36"/>
    </row>
    <row r="22" spans="1:6" ht="18.75" customHeight="1">
      <c r="A22" s="53" t="s">
        <v>16</v>
      </c>
      <c r="B22" s="53"/>
      <c r="C22" s="53"/>
      <c r="D22" s="53"/>
      <c r="E22" s="53"/>
      <c r="F22" s="53"/>
    </row>
    <row r="23" spans="1:2" ht="18.75">
      <c r="A23" s="4" t="s">
        <v>17</v>
      </c>
      <c r="B23" s="4"/>
    </row>
  </sheetData>
  <sheetProtection/>
  <mergeCells count="4">
    <mergeCell ref="E1:F1"/>
    <mergeCell ref="A22:F22"/>
    <mergeCell ref="A3:F3"/>
    <mergeCell ref="A16:B16"/>
  </mergeCells>
  <printOptions/>
  <pageMargins left="0.7874015748031497" right="0.1968503937007874" top="0.7874015748031497" bottom="0.3937007874015748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Okapinska</dc:creator>
  <cp:keywords/>
  <dc:description/>
  <cp:lastModifiedBy>Svitlana</cp:lastModifiedBy>
  <cp:lastPrinted>2019-11-25T09:49:45Z</cp:lastPrinted>
  <dcterms:created xsi:type="dcterms:W3CDTF">2019-11-12T07:43:20Z</dcterms:created>
  <dcterms:modified xsi:type="dcterms:W3CDTF">2019-11-25T09:49:47Z</dcterms:modified>
  <cp:category/>
  <cp:version/>
  <cp:contentType/>
  <cp:contentStatus/>
</cp:coreProperties>
</file>